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jumts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<sst xmlns="http://schemas.openxmlformats.org/spreadsheetml/2006/main" count="48" uniqueCount="40">
  <si>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Pasūtītājs: Balvu PA ''SAN-TEX''</t>
  </si>
  <si>
    <t>Pielikums Nr.1</t>
  </si>
  <si>
    <t>Objekts: Jumta vienkāršotā renovācija Daudzdzīvokļu mājai Ezera ielā 18, Balvos</t>
  </si>
  <si>
    <t>Tāme (izmaksu piedāvājums)</t>
  </si>
  <si>
    <t>Izpildītājs : ________________</t>
  </si>
  <si>
    <t>Nr.
p.k.</t>
  </si>
  <si>
    <t>Darba nosaukums</t>
  </si>
  <si>
    <t>Mērv.</t>
  </si>
  <si>
    <t>Daudz.</t>
  </si>
  <si>
    <t>Vienības izmaksas</t>
  </si>
  <si>
    <t>Kopā uz visu apjomu</t>
  </si>
  <si>
    <t>laika norma (c/h)</t>
  </si>
  <si>
    <r>
      <rPr>
        <sz val="9"/>
        <rFont val="Arial"/>
        <family val="2"/>
      </rPr>
      <t>darba samaksas likme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/h)</t>
    </r>
  </si>
  <si>
    <r>
      <rPr>
        <sz val="9"/>
        <rFont val="Arial"/>
        <family val="2"/>
      </rPr>
      <t>darba alga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</si>
  <si>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materiāli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</si>
  <si>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mehānismi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</si>
  <si>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Kopā 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</si>
  <si>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darbietilpība (c/h)</t>
  </si>
  <si>
    <r>
      <rPr>
        <b/>
        <sz val="9"/>
        <rFont val="Arial"/>
        <family val="2"/>
      </rPr>
      <t>summa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</si>
  <si>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1</t>
  </si>
  <si>
    <t>Jumta virsmas noskalošana ar augstspiediena sūkni</t>
  </si>
  <si>
    <t>m2</t>
  </si>
  <si>
    <t>2</t>
  </si>
  <si>
    <t>Jumta virsmas apstrāde ar sintētiskās lateksa emulsijas ''Vincents Polyline Super'' (nodrošina pasūtītājs) un cementa 1:2 maisījuma uzklāšana</t>
  </si>
  <si>
    <t>3</t>
  </si>
  <si>
    <t>Jumta ruļļu materiālu hidroizloācija ar poliestera armējumu, vismaz 4,5kg uz m2 ieklāšana uz betona virsmas, pirms tam notīrot un gruntējot ar Praimer vai analogu grunti</t>
  </si>
  <si>
    <t>4</t>
  </si>
  <si>
    <t>Jumta virsmas mehāniska attīrīšana (ar augstspiediena sūkni vai birsti) no gružiem zonās, kur ir ruļļu materiālu jumta segums</t>
  </si>
  <si>
    <t>5</t>
  </si>
  <si>
    <t>Jumta ruļļu materiālu hidroizloācija ar poliestera armējumu, vismaz 4,5kg uz m2 ieklāšana, pirms tam notīrot un gruntējot ar Praimer vai analogu grunti ventilācijas izvadu betona jumtiņiem(1x1,2m)</t>
  </si>
  <si>
    <t>gab.</t>
  </si>
  <si>
    <t>Kopā</t>
  </si>
  <si>
    <t xml:space="preserve">materiālu,  transporta izdevumi </t>
  </si>
  <si>
    <t>Tiešās izmaksas kopā</t>
  </si>
  <si>
    <t>Virsizdevumi (5,00%)</t>
  </si>
  <si>
    <t>Peļņa (9%)</t>
  </si>
  <si>
    <t>Darba devēja soc. nodoklis (23,59%)</t>
  </si>
  <si>
    <t>PVN 21%</t>
  </si>
  <si>
    <t xml:space="preserve">Sastādīja : </t>
  </si>
  <si>
    <t>Pavisam kopā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</si>
</sst>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.00\ _L_s_-;\-* #,##0.00\ _L_s_-;_-* \-??\ _L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5" borderId="0" applyNumberFormat="0" applyBorder="0" applyAlignment="0" applyProtection="0"/>
    <xf numFmtId="0" fontId="36" fillId="45" borderId="1" applyNumberFormat="0" applyAlignment="0" applyProtection="0"/>
    <xf numFmtId="0" fontId="4" fillId="46" borderId="2" applyNumberFormat="0" applyAlignment="0" applyProtection="0"/>
    <xf numFmtId="0" fontId="37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50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99">
    <xf numFmtId="0" fontId="0" fillId="0" borderId="0" xfId="0" applyAlignment="1">
      <alignment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center"/>
    </xf>
    <xf numFmtId="0" fontId="21" fillId="55" borderId="19" xfId="0" applyFont="1" applyFill="1" applyBorder="1" applyAlignment="1">
      <alignment horizontal="center" vertical="center"/>
    </xf>
    <xf numFmtId="49" fontId="21" fillId="55" borderId="1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21" fillId="55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2" fillId="55" borderId="19" xfId="0" applyNumberFormat="1" applyFont="1" applyFill="1" applyBorder="1" applyAlignment="1">
      <alignment horizontal="center" vertical="top" wrapText="1" shrinkToFit="1"/>
    </xf>
    <xf numFmtId="0" fontId="22" fillId="55" borderId="19" xfId="0" applyFont="1" applyFill="1" applyBorder="1" applyAlignment="1">
      <alignment horizontal="left" vertical="top" wrapText="1" shrinkToFit="1"/>
    </xf>
    <xf numFmtId="0" fontId="21" fillId="55" borderId="19" xfId="0" applyFont="1" applyFill="1" applyBorder="1" applyAlignment="1">
      <alignment horizontal="center" vertical="top" wrapText="1" shrinkToFit="1"/>
    </xf>
    <xf numFmtId="2" fontId="21" fillId="55" borderId="19" xfId="69" applyNumberFormat="1" applyFont="1" applyFill="1" applyBorder="1" applyAlignment="1" applyProtection="1">
      <alignment horizontal="center" vertical="top" shrinkToFit="1"/>
      <protection/>
    </xf>
    <xf numFmtId="2" fontId="21" fillId="55" borderId="19" xfId="110" applyNumberFormat="1" applyFont="1" applyFill="1" applyBorder="1" applyAlignment="1">
      <alignment horizontal="center" vertical="top"/>
      <protection/>
    </xf>
    <xf numFmtId="2" fontId="21" fillId="55" borderId="19" xfId="0" applyNumberFormat="1" applyFont="1" applyFill="1" applyBorder="1" applyAlignment="1">
      <alignment horizontal="center" vertical="top"/>
    </xf>
    <xf numFmtId="2" fontId="21" fillId="55" borderId="19" xfId="0" applyNumberFormat="1" applyFont="1" applyFill="1" applyBorder="1" applyAlignment="1">
      <alignment horizontal="center" vertical="top" wrapText="1" shrinkToFit="1"/>
    </xf>
    <xf numFmtId="2" fontId="22" fillId="55" borderId="19" xfId="0" applyNumberFormat="1" applyFont="1" applyFill="1" applyBorder="1" applyAlignment="1">
      <alignment horizontal="center" vertical="top" wrapText="1" shrinkToFit="1"/>
    </xf>
    <xf numFmtId="0" fontId="21" fillId="0" borderId="0" xfId="0" applyFont="1" applyFill="1" applyAlignment="1">
      <alignment vertical="top" wrapText="1" shrinkToFit="1"/>
    </xf>
    <xf numFmtId="0" fontId="0" fillId="0" borderId="0" xfId="0" applyFont="1" applyFill="1" applyAlignment="1">
      <alignment vertical="top" wrapText="1" shrinkToFit="1"/>
    </xf>
    <xf numFmtId="49" fontId="21" fillId="55" borderId="19" xfId="0" applyNumberFormat="1" applyFont="1" applyFill="1" applyBorder="1" applyAlignment="1">
      <alignment horizontal="center" vertical="center" wrapText="1" shrinkToFi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 wrapText="1" shrinkToFit="1"/>
    </xf>
    <xf numFmtId="2" fontId="21" fillId="55" borderId="19" xfId="0" applyNumberFormat="1" applyFont="1" applyFill="1" applyBorder="1" applyAlignment="1">
      <alignment horizontal="center" vertical="center"/>
    </xf>
    <xf numFmtId="2" fontId="21" fillId="55" borderId="19" xfId="110" applyNumberFormat="1" applyFont="1" applyFill="1" applyBorder="1" applyAlignment="1">
      <alignment horizontal="center" vertical="center"/>
      <protection/>
    </xf>
    <xf numFmtId="2" fontId="22" fillId="55" borderId="19" xfId="0" applyNumberFormat="1" applyFont="1" applyFill="1" applyBorder="1" applyAlignment="1">
      <alignment horizontal="center" vertical="center" wrapText="1" shrinkToFit="1"/>
    </xf>
    <xf numFmtId="2" fontId="21" fillId="55" borderId="19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top" wrapText="1" shrinkToFit="1"/>
    </xf>
    <xf numFmtId="0" fontId="21" fillId="55" borderId="19" xfId="0" applyFont="1" applyFill="1" applyBorder="1" applyAlignment="1">
      <alignment horizontal="left" vertical="top" wrapText="1" shrinkToFit="1"/>
    </xf>
    <xf numFmtId="0" fontId="28" fillId="0" borderId="0" xfId="0" applyFont="1" applyFill="1" applyAlignment="1">
      <alignment vertical="top"/>
    </xf>
    <xf numFmtId="49" fontId="21" fillId="55" borderId="19" xfId="0" applyNumberFormat="1" applyFont="1" applyFill="1" applyBorder="1" applyAlignment="1">
      <alignment horizontal="center" vertical="top" wrapText="1" shrinkToFit="1"/>
    </xf>
    <xf numFmtId="0" fontId="25" fillId="55" borderId="19" xfId="0" applyFont="1" applyFill="1" applyBorder="1" applyAlignment="1">
      <alignment wrapText="1"/>
    </xf>
    <xf numFmtId="2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top"/>
    </xf>
    <xf numFmtId="0" fontId="22" fillId="55" borderId="19" xfId="110" applyFont="1" applyFill="1" applyBorder="1" applyAlignment="1">
      <alignment horizontal="left" vertical="top" wrapText="1"/>
      <protection/>
    </xf>
    <xf numFmtId="2" fontId="22" fillId="55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2" fontId="21" fillId="0" borderId="22" xfId="0" applyNumberFormat="1" applyFont="1" applyFill="1" applyBorder="1" applyAlignment="1">
      <alignment horizontal="left" vertical="top"/>
    </xf>
    <xf numFmtId="9" fontId="21" fillId="0" borderId="22" xfId="0" applyNumberFormat="1" applyFont="1" applyFill="1" applyBorder="1" applyAlignment="1">
      <alignment vertical="top"/>
    </xf>
    <xf numFmtId="2" fontId="21" fillId="0" borderId="22" xfId="0" applyNumberFormat="1" applyFont="1" applyFill="1" applyBorder="1" applyAlignment="1">
      <alignment horizontal="right" vertical="top"/>
    </xf>
    <xf numFmtId="2" fontId="21" fillId="0" borderId="22" xfId="0" applyNumberFormat="1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right" vertical="top"/>
    </xf>
    <xf numFmtId="2" fontId="21" fillId="0" borderId="19" xfId="0" applyNumberFormat="1" applyFont="1" applyFill="1" applyBorder="1" applyAlignment="1">
      <alignment horizontal="center" vertical="top"/>
    </xf>
    <xf numFmtId="2" fontId="21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0" fontId="21" fillId="0" borderId="19" xfId="0" applyFont="1" applyFill="1" applyBorder="1" applyAlignment="1">
      <alignment horizontal="center" vertical="top"/>
    </xf>
    <xf numFmtId="0" fontId="22" fillId="0" borderId="21" xfId="110" applyFont="1" applyFill="1" applyBorder="1" applyAlignment="1">
      <alignment horizontal="left" vertical="top" wrapText="1"/>
      <protection/>
    </xf>
    <xf numFmtId="0" fontId="22" fillId="0" borderId="22" xfId="0" applyFont="1" applyFill="1" applyBorder="1" applyAlignment="1">
      <alignment horizontal="center" vertical="top"/>
    </xf>
    <xf numFmtId="2" fontId="22" fillId="0" borderId="22" xfId="0" applyNumberFormat="1" applyFont="1" applyFill="1" applyBorder="1" applyAlignment="1">
      <alignment horizontal="center" vertical="top"/>
    </xf>
    <xf numFmtId="0" fontId="21" fillId="0" borderId="23" xfId="110" applyFont="1" applyFill="1" applyBorder="1" applyAlignment="1">
      <alignment horizontal="right" vertical="top"/>
      <protection/>
    </xf>
    <xf numFmtId="2" fontId="22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4" fontId="21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 shrinkToFit="1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2" fontId="21" fillId="0" borderId="19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0" fontId="21" fillId="0" borderId="24" xfId="0" applyFont="1" applyFill="1" applyBorder="1" applyAlignment="1">
      <alignment/>
    </xf>
    <xf numFmtId="49" fontId="21" fillId="0" borderId="24" xfId="100" applyNumberFormat="1" applyFont="1" applyFill="1" applyBorder="1">
      <alignment/>
      <protection/>
    </xf>
    <xf numFmtId="0" fontId="21" fillId="0" borderId="0" xfId="100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92" applyFont="1" applyBorder="1" applyAlignment="1">
      <alignment horizontal="left" vertical="top" wrapText="1"/>
      <protection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25" xfId="110" applyFont="1" applyFill="1" applyBorder="1" applyAlignment="1">
      <alignment horizontal="center" vertical="center" wrapText="1"/>
      <protection/>
    </xf>
    <xf numFmtId="0" fontId="22" fillId="55" borderId="2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_2_Karta_1_Korpuss_Tvaika" xfId="98"/>
    <cellStyle name="Normal 8" xfId="99"/>
    <cellStyle name="Normal_TAME-POLIPLASTS" xfId="100"/>
    <cellStyle name="Note" xfId="101"/>
    <cellStyle name="Note 2" xfId="102"/>
    <cellStyle name="Output" xfId="103"/>
    <cellStyle name="Output 2" xfId="104"/>
    <cellStyle name="Parastais 6" xfId="105"/>
    <cellStyle name="Parasts 2" xfId="106"/>
    <cellStyle name="Percent" xfId="107"/>
    <cellStyle name="Percent 2" xfId="108"/>
    <cellStyle name="Stils 1" xfId="109"/>
    <cellStyle name="Style 1" xfId="110"/>
    <cellStyle name="Style 1 2" xfId="111"/>
    <cellStyle name="Style 1_1_Karta_3_Korpuss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  <cellStyle name="Обычный_Telefona centrale DEC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.28125" style="1" customWidth="1"/>
    <col min="2" max="2" width="45.28125" style="2" customWidth="1"/>
    <col min="3" max="3" width="5.421875" style="3" customWidth="1"/>
    <col min="4" max="4" width="7.00390625" style="3" customWidth="1"/>
    <col min="5" max="5" width="6.28125" style="3" customWidth="1"/>
    <col min="6" max="6" width="5.8515625" style="3" customWidth="1"/>
    <col min="7" max="8" width="6.28125" style="3" customWidth="1"/>
    <col min="9" max="9" width="5.7109375" style="3" customWidth="1"/>
    <col min="10" max="10" width="6.7109375" style="3" customWidth="1"/>
    <col min="11" max="11" width="6.57421875" style="3" customWidth="1"/>
    <col min="12" max="12" width="7.28125" style="3" customWidth="1"/>
    <col min="13" max="13" width="7.140625" style="3" customWidth="1"/>
    <col min="14" max="14" width="7.28125" style="3" customWidth="1"/>
    <col min="15" max="15" width="9.8515625" style="3" customWidth="1"/>
    <col min="16" max="16384" width="9.140625" style="4" customWidth="1"/>
  </cols>
  <sheetData>
    <row r="1" spans="2:18" ht="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7" t="s">
        <v>1</v>
      </c>
      <c r="O1" s="87"/>
      <c r="P1" s="7"/>
      <c r="Q1" s="7"/>
      <c r="R1" s="7"/>
    </row>
    <row r="2" spans="1:20" ht="12">
      <c r="A2" s="8"/>
      <c r="B2" s="5" t="s">
        <v>2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9"/>
    </row>
    <row r="3" spans="1:20" ht="12.75" customHeight="1">
      <c r="A3" s="8"/>
      <c r="B3" s="5" t="s">
        <v>3</v>
      </c>
      <c r="C3" s="10"/>
      <c r="D3" s="10"/>
      <c r="E3" s="10"/>
      <c r="F3" s="10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9"/>
    </row>
    <row r="4" spans="1:20" ht="23.25" customHeight="1" hidden="1">
      <c r="A4" s="8"/>
      <c r="B4" s="11"/>
      <c r="C4" s="12"/>
      <c r="D4" s="12"/>
      <c r="E4" s="12"/>
      <c r="F4" s="12"/>
      <c r="G4" s="1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  <c r="T4" s="9"/>
    </row>
    <row r="5" spans="1:20" ht="16.5" customHeight="1">
      <c r="A5" s="8"/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9"/>
      <c r="T5" s="9"/>
    </row>
    <row r="6" spans="1:20" ht="23.25" customHeight="1">
      <c r="A6" s="8"/>
      <c r="B6" s="13"/>
      <c r="C6" s="14"/>
      <c r="D6" s="14"/>
      <c r="E6" s="14"/>
      <c r="F6" s="14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89" t="s">
        <v>5</v>
      </c>
      <c r="B7" s="90" t="s">
        <v>6</v>
      </c>
      <c r="C7" s="91" t="s">
        <v>7</v>
      </c>
      <c r="D7" s="90" t="s">
        <v>8</v>
      </c>
      <c r="E7" s="92" t="s">
        <v>9</v>
      </c>
      <c r="F7" s="92"/>
      <c r="G7" s="92"/>
      <c r="H7" s="92"/>
      <c r="I7" s="92"/>
      <c r="J7" s="92"/>
      <c r="K7" s="92" t="s">
        <v>10</v>
      </c>
      <c r="L7" s="92"/>
      <c r="M7" s="92"/>
      <c r="N7" s="92"/>
      <c r="O7" s="92"/>
      <c r="P7" s="9"/>
      <c r="Q7" s="9"/>
      <c r="R7" s="9"/>
      <c r="S7" s="9"/>
      <c r="T7" s="9"/>
    </row>
    <row r="8" spans="1:20" ht="12.75" customHeight="1">
      <c r="A8" s="89"/>
      <c r="B8" s="89"/>
      <c r="C8" s="89"/>
      <c r="D8" s="90"/>
      <c r="E8" s="93" t="s">
        <v>11</v>
      </c>
      <c r="F8" s="93" t="s">
        <v>12</v>
      </c>
      <c r="G8" s="91" t="s">
        <v>13</v>
      </c>
      <c r="H8" s="91" t="s">
        <v>14</v>
      </c>
      <c r="I8" s="91" t="s">
        <v>15</v>
      </c>
      <c r="J8" s="94" t="s">
        <v>16</v>
      </c>
      <c r="K8" s="93" t="s">
        <v>17</v>
      </c>
      <c r="L8" s="93" t="s">
        <v>13</v>
      </c>
      <c r="M8" s="91" t="s">
        <v>14</v>
      </c>
      <c r="N8" s="91" t="s">
        <v>15</v>
      </c>
      <c r="O8" s="94" t="s">
        <v>18</v>
      </c>
      <c r="P8" s="9"/>
      <c r="Q8" s="9"/>
      <c r="R8" s="9"/>
      <c r="S8" s="9"/>
      <c r="T8" s="9"/>
    </row>
    <row r="9" spans="1:20" ht="12">
      <c r="A9" s="89"/>
      <c r="B9" s="89"/>
      <c r="C9" s="89"/>
      <c r="D9" s="90"/>
      <c r="E9" s="93"/>
      <c r="F9" s="93"/>
      <c r="G9" s="91"/>
      <c r="H9" s="91"/>
      <c r="I9" s="91"/>
      <c r="J9" s="94"/>
      <c r="K9" s="93"/>
      <c r="L9" s="93"/>
      <c r="M9" s="91"/>
      <c r="N9" s="91"/>
      <c r="O9" s="94"/>
      <c r="P9" s="9"/>
      <c r="Q9" s="9"/>
      <c r="R9" s="9"/>
      <c r="S9" s="9"/>
      <c r="T9" s="9"/>
    </row>
    <row r="10" spans="1:20" ht="46.5" customHeight="1">
      <c r="A10" s="89"/>
      <c r="B10" s="90"/>
      <c r="C10" s="90"/>
      <c r="D10" s="90"/>
      <c r="E10" s="93"/>
      <c r="F10" s="93"/>
      <c r="G10" s="91"/>
      <c r="H10" s="91"/>
      <c r="I10" s="91"/>
      <c r="J10" s="94"/>
      <c r="K10" s="93"/>
      <c r="L10" s="93"/>
      <c r="M10" s="91"/>
      <c r="N10" s="91"/>
      <c r="O10" s="94"/>
      <c r="P10" s="9"/>
      <c r="Q10" s="9"/>
      <c r="R10" s="9"/>
      <c r="S10" s="9"/>
      <c r="T10" s="9"/>
    </row>
    <row r="11" spans="1:20" s="3" customFormat="1" ht="11.25" customHeight="1">
      <c r="A11" s="16" t="s">
        <v>19</v>
      </c>
      <c r="B11" s="17">
        <v>2</v>
      </c>
      <c r="C11" s="18">
        <f>B11+1</f>
        <v>3</v>
      </c>
      <c r="D11" s="18">
        <v>4</v>
      </c>
      <c r="E11" s="18">
        <f>D11+1</f>
        <v>5</v>
      </c>
      <c r="F11" s="18">
        <v>6</v>
      </c>
      <c r="G11" s="18">
        <f>F11+1</f>
        <v>7</v>
      </c>
      <c r="H11" s="18">
        <v>7</v>
      </c>
      <c r="I11" s="18">
        <f>H11+1</f>
        <v>8</v>
      </c>
      <c r="J11" s="18">
        <v>8</v>
      </c>
      <c r="K11" s="18">
        <f>J11+1</f>
        <v>9</v>
      </c>
      <c r="L11" s="18">
        <v>9</v>
      </c>
      <c r="M11" s="18">
        <f>L11+1</f>
        <v>10</v>
      </c>
      <c r="N11" s="18">
        <v>10</v>
      </c>
      <c r="O11" s="18">
        <f>N11+1</f>
        <v>11</v>
      </c>
      <c r="P11" s="19"/>
      <c r="Q11" s="19"/>
      <c r="R11" s="19"/>
      <c r="S11" s="19"/>
      <c r="T11" s="19"/>
    </row>
    <row r="12" spans="1:20" s="29" customFormat="1" ht="16.5" customHeight="1">
      <c r="A12" s="20"/>
      <c r="B12" s="21"/>
      <c r="C12" s="22"/>
      <c r="D12" s="23"/>
      <c r="E12" s="24"/>
      <c r="F12" s="24"/>
      <c r="G12" s="25"/>
      <c r="H12" s="25"/>
      <c r="I12" s="25"/>
      <c r="J12" s="26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s="37" customFormat="1" ht="12">
      <c r="A13" s="30" t="s">
        <v>19</v>
      </c>
      <c r="B13" s="31" t="s">
        <v>20</v>
      </c>
      <c r="C13" s="32" t="s">
        <v>21</v>
      </c>
      <c r="D13" s="33">
        <f>691*1.16</f>
        <v>801.56</v>
      </c>
      <c r="E13" s="34"/>
      <c r="F13" s="34"/>
      <c r="G13" s="33"/>
      <c r="H13" s="33">
        <v>0</v>
      </c>
      <c r="I13" s="33"/>
      <c r="J13" s="35"/>
      <c r="K13" s="36" t="e">
        <f>#N/A</f>
        <v>#N/A</v>
      </c>
      <c r="L13" s="36" t="e">
        <f>#N/A</f>
        <v>#N/A</v>
      </c>
      <c r="M13" s="36" t="e">
        <f>#N/A</f>
        <v>#N/A</v>
      </c>
      <c r="N13" s="36" t="e">
        <f>#N/A</f>
        <v>#N/A</v>
      </c>
      <c r="O13" s="35" t="e">
        <f aca="true" t="shared" si="0" ref="O13:O18">#N/A</f>
        <v>#N/A</v>
      </c>
      <c r="P13" s="28"/>
      <c r="Q13" s="28"/>
      <c r="R13" s="28"/>
      <c r="S13" s="28"/>
      <c r="T13" s="28"/>
    </row>
    <row r="14" spans="1:20" s="37" customFormat="1" ht="36">
      <c r="A14" s="30" t="s">
        <v>22</v>
      </c>
      <c r="B14" s="38" t="s">
        <v>23</v>
      </c>
      <c r="C14" s="22" t="s">
        <v>21</v>
      </c>
      <c r="D14" s="33">
        <f>D13</f>
        <v>801.56</v>
      </c>
      <c r="E14" s="34"/>
      <c r="F14" s="34"/>
      <c r="G14" s="33"/>
      <c r="H14" s="33"/>
      <c r="I14" s="33"/>
      <c r="J14" s="35" t="e">
        <f>#N/A</f>
        <v>#N/A</v>
      </c>
      <c r="K14" s="36" t="e">
        <f>#N/A</f>
        <v>#N/A</v>
      </c>
      <c r="L14" s="36" t="e">
        <f>#N/A</f>
        <v>#N/A</v>
      </c>
      <c r="M14" s="36" t="e">
        <f>#N/A</f>
        <v>#N/A</v>
      </c>
      <c r="N14" s="36" t="e">
        <f>#N/A</f>
        <v>#N/A</v>
      </c>
      <c r="O14" s="35" t="e">
        <f t="shared" si="0"/>
        <v>#N/A</v>
      </c>
      <c r="P14" s="39"/>
      <c r="Q14" s="28"/>
      <c r="R14" s="28"/>
      <c r="S14" s="28"/>
      <c r="T14" s="28"/>
    </row>
    <row r="15" spans="1:20" s="37" customFormat="1" ht="36" customHeight="1">
      <c r="A15" s="30" t="s">
        <v>24</v>
      </c>
      <c r="B15" s="38" t="s">
        <v>25</v>
      </c>
      <c r="C15" s="32" t="s">
        <v>21</v>
      </c>
      <c r="D15" s="33">
        <f>0.7*5.5+0.5*5.5+5.5*2*1.3+1.3*11.5+5.8*1.3</f>
        <v>43.39</v>
      </c>
      <c r="E15" s="34">
        <v>0</v>
      </c>
      <c r="F15" s="34"/>
      <c r="G15" s="33">
        <f>ROUND(15*E15,2)</f>
        <v>0</v>
      </c>
      <c r="H15" s="33"/>
      <c r="I15" s="33"/>
      <c r="J15" s="35" t="e">
        <f>#N/A</f>
        <v>#N/A</v>
      </c>
      <c r="K15" s="36" t="e">
        <f>#N/A</f>
        <v>#N/A</v>
      </c>
      <c r="L15" s="36" t="e">
        <f>#N/A</f>
        <v>#N/A</v>
      </c>
      <c r="M15" s="36" t="e">
        <f>#N/A</f>
        <v>#N/A</v>
      </c>
      <c r="N15" s="36" t="e">
        <f>#N/A</f>
        <v>#N/A</v>
      </c>
      <c r="O15" s="35" t="e">
        <f t="shared" si="0"/>
        <v>#N/A</v>
      </c>
      <c r="P15" s="39"/>
      <c r="Q15" s="28"/>
      <c r="R15" s="28"/>
      <c r="S15" s="28"/>
      <c r="T15" s="28"/>
    </row>
    <row r="16" spans="1:20" s="37" customFormat="1" ht="36">
      <c r="A16" s="30" t="s">
        <v>26</v>
      </c>
      <c r="B16" s="38" t="s">
        <v>27</v>
      </c>
      <c r="C16" s="32" t="s">
        <v>21</v>
      </c>
      <c r="D16" s="33">
        <f>15*5.5*3.3</f>
        <v>272.25</v>
      </c>
      <c r="E16" s="34"/>
      <c r="F16" s="34"/>
      <c r="G16" s="33"/>
      <c r="H16" s="33"/>
      <c r="I16" s="33"/>
      <c r="J16" s="35" t="e">
        <f>#N/A</f>
        <v>#N/A</v>
      </c>
      <c r="K16" s="36" t="e">
        <f>#N/A</f>
        <v>#N/A</v>
      </c>
      <c r="L16" s="36" t="e">
        <f>#N/A</f>
        <v>#N/A</v>
      </c>
      <c r="M16" s="36" t="e">
        <f>#N/A</f>
        <v>#N/A</v>
      </c>
      <c r="N16" s="36" t="e">
        <f>#N/A</f>
        <v>#N/A</v>
      </c>
      <c r="O16" s="35" t="e">
        <f t="shared" si="0"/>
        <v>#N/A</v>
      </c>
      <c r="P16" s="39"/>
      <c r="Q16" s="28"/>
      <c r="R16" s="28"/>
      <c r="S16" s="28"/>
      <c r="T16" s="28"/>
    </row>
    <row r="17" spans="1:20" s="37" customFormat="1" ht="48">
      <c r="A17" s="40" t="s">
        <v>28</v>
      </c>
      <c r="B17" s="41" t="s">
        <v>29</v>
      </c>
      <c r="C17" s="15" t="s">
        <v>30</v>
      </c>
      <c r="D17" s="42">
        <v>23</v>
      </c>
      <c r="E17" s="34"/>
      <c r="F17" s="34"/>
      <c r="G17" s="33"/>
      <c r="H17" s="34"/>
      <c r="I17" s="34"/>
      <c r="J17" s="35" t="e">
        <f>#N/A</f>
        <v>#N/A</v>
      </c>
      <c r="K17" s="36" t="e">
        <f>#N/A</f>
        <v>#N/A</v>
      </c>
      <c r="L17" s="36" t="e">
        <f>#N/A</f>
        <v>#N/A</v>
      </c>
      <c r="M17" s="36" t="e">
        <f>#N/A</f>
        <v>#N/A</v>
      </c>
      <c r="N17" s="36" t="e">
        <f>#N/A</f>
        <v>#N/A</v>
      </c>
      <c r="O17" s="35" t="e">
        <f t="shared" si="0"/>
        <v>#N/A</v>
      </c>
      <c r="P17" s="28"/>
      <c r="Q17" s="28"/>
      <c r="R17" s="28"/>
      <c r="S17" s="28"/>
      <c r="T17" s="28"/>
    </row>
    <row r="18" spans="1:20" s="47" customFormat="1" ht="20.25" customHeight="1">
      <c r="A18" s="43"/>
      <c r="B18" s="44" t="s">
        <v>31</v>
      </c>
      <c r="C18" s="43"/>
      <c r="D18" s="33"/>
      <c r="E18" s="33"/>
      <c r="F18" s="33"/>
      <c r="G18" s="33"/>
      <c r="H18" s="33"/>
      <c r="I18" s="33"/>
      <c r="J18" s="35" t="e">
        <f>#N/A</f>
        <v>#N/A</v>
      </c>
      <c r="K18" s="45" t="e">
        <f>SUM(K13:K17)</f>
        <v>#N/A</v>
      </c>
      <c r="L18" s="45" t="e">
        <f>SUM(L13:L17)</f>
        <v>#N/A</v>
      </c>
      <c r="M18" s="45" t="e">
        <f>SUM(M13:M17)</f>
        <v>#N/A</v>
      </c>
      <c r="N18" s="45" t="e">
        <f>SUM(N13:N17)</f>
        <v>#N/A</v>
      </c>
      <c r="O18" s="45" t="e">
        <f t="shared" si="0"/>
        <v>#N/A</v>
      </c>
      <c r="P18" s="46"/>
      <c r="Q18" s="46"/>
      <c r="R18" s="46"/>
      <c r="S18" s="46"/>
      <c r="T18" s="46"/>
    </row>
    <row r="19" spans="1:20" s="60" customFormat="1" ht="12.75" customHeight="1">
      <c r="A19" s="48"/>
      <c r="B19" s="49"/>
      <c r="C19" s="50"/>
      <c r="D19" s="51"/>
      <c r="E19" s="52"/>
      <c r="F19" s="53">
        <v>0.1</v>
      </c>
      <c r="G19" s="54"/>
      <c r="H19" s="55"/>
      <c r="I19" s="55"/>
      <c r="J19" s="56" t="s">
        <v>32</v>
      </c>
      <c r="K19" s="57"/>
      <c r="L19" s="57"/>
      <c r="M19" s="58" t="e">
        <f>M18*F19</f>
        <v>#N/A</v>
      </c>
      <c r="N19" s="59"/>
      <c r="O19" s="58" t="e">
        <f>SUM(L19:N19)</f>
        <v>#N/A</v>
      </c>
      <c r="P19" s="51"/>
      <c r="Q19" s="51"/>
      <c r="R19" s="51"/>
      <c r="S19" s="51"/>
      <c r="T19" s="51"/>
    </row>
    <row r="20" spans="1:20" s="67" customFormat="1" ht="12.75" customHeight="1">
      <c r="A20" s="61"/>
      <c r="B20" s="62"/>
      <c r="C20" s="63"/>
      <c r="D20" s="64"/>
      <c r="E20" s="64"/>
      <c r="F20" s="64"/>
      <c r="G20" s="64"/>
      <c r="H20" s="64"/>
      <c r="I20" s="64"/>
      <c r="J20" s="65" t="s">
        <v>33</v>
      </c>
      <c r="K20" s="66" t="e">
        <f>SUM(K18:K19)</f>
        <v>#N/A</v>
      </c>
      <c r="L20" s="66" t="e">
        <f>SUM(L18:L19)</f>
        <v>#N/A</v>
      </c>
      <c r="M20" s="66" t="e">
        <f>SUM(M18:M19)</f>
        <v>#N/A</v>
      </c>
      <c r="N20" s="66" t="e">
        <f>SUM(N18:N19)</f>
        <v>#N/A</v>
      </c>
      <c r="O20" s="66" t="e">
        <f>SUM(O18:O19)</f>
        <v>#N/A</v>
      </c>
      <c r="P20" s="51"/>
      <c r="Q20" s="51"/>
      <c r="R20" s="51"/>
      <c r="S20" s="51"/>
      <c r="T20" s="51"/>
    </row>
    <row r="21" spans="1:20" s="60" customFormat="1" ht="12">
      <c r="A21" s="51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95" t="s">
        <v>34</v>
      </c>
      <c r="M21" s="95"/>
      <c r="N21" s="95"/>
      <c r="O21" s="70" t="e">
        <f>O20*5%</f>
        <v>#N/A</v>
      </c>
      <c r="P21" s="51"/>
      <c r="Q21" s="51"/>
      <c r="R21" s="51"/>
      <c r="S21" s="51"/>
      <c r="T21" s="51"/>
    </row>
    <row r="22" spans="1:20" s="60" customFormat="1" ht="12">
      <c r="A22" s="51"/>
      <c r="B22" s="71"/>
      <c r="C22" s="69"/>
      <c r="D22" s="69"/>
      <c r="E22" s="69"/>
      <c r="F22" s="69"/>
      <c r="G22" s="69"/>
      <c r="H22" s="69"/>
      <c r="I22" s="69"/>
      <c r="J22" s="69"/>
      <c r="K22" s="69"/>
      <c r="L22" s="95" t="s">
        <v>35</v>
      </c>
      <c r="M22" s="95"/>
      <c r="N22" s="95"/>
      <c r="O22" s="70" t="e">
        <f>O20*9%</f>
        <v>#N/A</v>
      </c>
      <c r="P22" s="51"/>
      <c r="Q22" s="51"/>
      <c r="R22" s="51"/>
      <c r="S22" s="51"/>
      <c r="T22" s="51"/>
    </row>
    <row r="23" spans="1:20" ht="23.25" customHeight="1">
      <c r="A23" s="72"/>
      <c r="B23" s="73"/>
      <c r="C23" s="19"/>
      <c r="D23" s="19"/>
      <c r="E23" s="19"/>
      <c r="F23" s="19"/>
      <c r="G23" s="19"/>
      <c r="H23" s="19"/>
      <c r="I23" s="19"/>
      <c r="J23" s="19"/>
      <c r="K23" s="19"/>
      <c r="L23" s="96" t="s">
        <v>36</v>
      </c>
      <c r="M23" s="96"/>
      <c r="N23" s="96"/>
      <c r="O23" s="70" t="e">
        <f>L20*23.59%</f>
        <v>#N/A</v>
      </c>
      <c r="P23" s="9"/>
      <c r="Q23" s="9"/>
      <c r="R23" s="9"/>
      <c r="S23" s="9"/>
      <c r="T23" s="9"/>
    </row>
    <row r="24" spans="1:20" ht="12">
      <c r="A24" s="72"/>
      <c r="B24" s="73"/>
      <c r="C24" s="19"/>
      <c r="D24" s="19"/>
      <c r="E24" s="19"/>
      <c r="F24" s="19"/>
      <c r="G24" s="19"/>
      <c r="H24" s="19"/>
      <c r="I24" s="19"/>
      <c r="J24" s="19"/>
      <c r="K24" s="19"/>
      <c r="L24" s="97" t="s">
        <v>31</v>
      </c>
      <c r="M24" s="97"/>
      <c r="N24" s="97"/>
      <c r="O24" s="74" t="e">
        <f>O20+O21+O23+O22</f>
        <v>#N/A</v>
      </c>
      <c r="P24" s="9"/>
      <c r="Q24" s="75"/>
      <c r="R24" s="76"/>
      <c r="S24" s="9"/>
      <c r="T24" s="9"/>
    </row>
    <row r="25" spans="1:20" ht="12">
      <c r="A25" s="72"/>
      <c r="B25" s="73"/>
      <c r="C25" s="19"/>
      <c r="D25" s="19"/>
      <c r="E25" s="19"/>
      <c r="F25" s="19"/>
      <c r="G25" s="19"/>
      <c r="H25" s="19"/>
      <c r="I25" s="19"/>
      <c r="J25" s="19"/>
      <c r="K25" s="19"/>
      <c r="L25" s="95" t="s">
        <v>37</v>
      </c>
      <c r="M25" s="95"/>
      <c r="N25" s="95"/>
      <c r="O25" s="77" t="e">
        <f>O24*0.21</f>
        <v>#N/A</v>
      </c>
      <c r="P25" s="9"/>
      <c r="Q25" s="78"/>
      <c r="R25" s="76"/>
      <c r="S25" s="9"/>
      <c r="T25" s="9"/>
    </row>
    <row r="26" spans="1:20" ht="12">
      <c r="A26" s="72"/>
      <c r="B26" s="79" t="s">
        <v>38</v>
      </c>
      <c r="C26" s="79"/>
      <c r="D26" s="80"/>
      <c r="E26" s="19"/>
      <c r="F26" s="19"/>
      <c r="G26" s="19"/>
      <c r="H26" s="19"/>
      <c r="I26" s="19"/>
      <c r="J26" s="19"/>
      <c r="K26" s="19"/>
      <c r="L26" s="98" t="s">
        <v>39</v>
      </c>
      <c r="M26" s="98"/>
      <c r="N26" s="98"/>
      <c r="O26" s="74" t="e">
        <f>SUM(O24:O25)</f>
        <v>#N/A</v>
      </c>
      <c r="P26" s="9"/>
      <c r="Q26" s="75"/>
      <c r="R26" s="76"/>
      <c r="S26" s="9"/>
      <c r="T26" s="9"/>
    </row>
    <row r="27" spans="1:20" ht="12">
      <c r="A27" s="72"/>
      <c r="B27" s="81"/>
      <c r="C27" s="8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  <c r="Q27" s="9"/>
      <c r="R27" s="9"/>
      <c r="S27" s="9"/>
      <c r="T27" s="9"/>
    </row>
    <row r="28" spans="1:20" ht="12">
      <c r="A28" s="72"/>
      <c r="B28" s="82"/>
      <c r="C28" s="8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"/>
      <c r="Q28" s="9"/>
      <c r="R28" s="9"/>
      <c r="S28" s="9"/>
      <c r="T28" s="9"/>
    </row>
    <row r="29" spans="1:15" ht="12.75">
      <c r="A29" s="84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</sheetData>
  <sheetProtection selectLockedCells="1" selectUnlockedCells="1"/>
  <mergeCells count="25">
    <mergeCell ref="L24:N24"/>
    <mergeCell ref="L25:N25"/>
    <mergeCell ref="L26:N26"/>
    <mergeCell ref="M8:M10"/>
    <mergeCell ref="N8:N10"/>
    <mergeCell ref="O8:O10"/>
    <mergeCell ref="L21:N21"/>
    <mergeCell ref="L22:N22"/>
    <mergeCell ref="L23:N23"/>
    <mergeCell ref="G8:G10"/>
    <mergeCell ref="H8:H10"/>
    <mergeCell ref="I8:I10"/>
    <mergeCell ref="J8:J10"/>
    <mergeCell ref="K8:K10"/>
    <mergeCell ref="L8:L10"/>
    <mergeCell ref="N1:O1"/>
    <mergeCell ref="B5:R5"/>
    <mergeCell ref="A7:A10"/>
    <mergeCell ref="B7:B10"/>
    <mergeCell ref="C7:C10"/>
    <mergeCell ref="D7:D10"/>
    <mergeCell ref="E7:J7"/>
    <mergeCell ref="K7:O7"/>
    <mergeCell ref="E8:E10"/>
    <mergeCell ref="F8:F10"/>
  </mergeCells>
  <printOptions/>
  <pageMargins left="0" right="0" top="0.3541666666666667" bottom="0.747916666666666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2023-09-15T11:58:53Z</dcterms:created>
  <dcterms:modified xsi:type="dcterms:W3CDTF">2023-09-15T11:58:53Z</dcterms:modified>
  <cp:category/>
  <cp:version/>
  <cp:contentType/>
  <cp:contentStatus/>
</cp:coreProperties>
</file>